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c5300293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CF 연습" sheetId="1" r:id="Rd6abd66ab6d941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"/>
    <x:numFmt numFmtId="202" formatCode="#,##0.00"/>
    <x:numFmt numFmtId="203" formatCode="0.0000"/>
  </x:numFmts>
  <x:fonts count="5">
    <x:font>
      <x:sz val="11"/>
      <x:name val="Carlito"/>
    </x:font>
    <x:font>
      <x:sz val="10"/>
      <x:name val="Arial"/>
    </x:font>
    <x:font>
      <x:b/>
      <x:sz val="14"/>
      <x:color rgb="FF222222"/>
      <x:name val="Arial"/>
    </x:font>
    <x:font>
      <x:b/>
      <x:sz val="10"/>
      <x:color rgb="FFFFFFFF"/>
      <x:name val="Arial"/>
    </x:font>
    <x:font>
      <x:sz val="10"/>
      <x:color rgb="FF1755A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A2A2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6c0c009924a17" /><Relationship Type="http://schemas.openxmlformats.org/officeDocument/2006/relationships/theme" Target="/xl/theme/theme1.xml" Id="R1f19fc6c76944dd9" /><Relationship Type="http://schemas.openxmlformats.org/officeDocument/2006/relationships/sharedStrings" Target="/xl/sharedStrings.xml" Id="R0d6aef389ad143d5" /><Relationship Type="http://schemas.openxmlformats.org/officeDocument/2006/relationships/worksheet" Target="/xl/worksheets/sheet1.xml" Id="Rd6abd66ab6d941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FormatPr defaultRowHeight="15"/>
  <ns0:cols>
    <ns0:col min="1" max="1" width="46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</ns0:cols>
  <ns0:sheetData>
    <ns0:row r="1">
      <ns0:c r="A1" s="1"/>
      <ns0:c r="B1" s="1"/>
      <ns0:c r="C1" s="1"/>
      <ns0:c r="D1" s="1"/>
      <ns0:c r="E1" s="1"/>
      <ns0:c r="F1" s="1"/>
    </ns0:row>
    <ns0:row r="2">
      <ns0:c r="A2" s="2" t="str">
        <ns0:v>애플 DCF 계산 연습 — 2025년 자료와 가상 전망</ns0:v>
      </ns0:c>
      <ns0:c r="B2" s="2"/>
      <ns0:c r="C2" s="2"/>
      <ns0:c r="D2" s="2"/>
      <ns0:c r="E2" s="2"/>
      <ns0:c r="F2" s="2"/>
    </ns0:row>
    <ns0:row r="3">
      <ns0:c r="A3" s="1" t="str">
        <ns0:v>주당 계산값 (달러)</ns0:v>
      </ns0:c>
      <ns0:c r="B3" s="7" t="n">
        <ns0:f>B5/B36</ns0:f>
        <ns0:v>91.91257515026675</ns0:v>
      </ns0:c>
      <ns0:c r="C3" s="1"/>
      <ns0:c r="D3" s="1"/>
      <ns0:c r="E3" s="1"/>
      <ns0:c r="F3" s="1"/>
    </ns0:row>
    <ns0:row r="4">
      <ns0:c r="A4" s="1" t="str">
        <ns0:v>사업가치 (백만 달러)</ns0:v>
      </ns0:c>
      <ns0:c r="B4" s="8" t="n">
        <ns0:f>SUM(B18:F18)+F20</ns0:f>
        <ns0:v>1324085.3699644296</ns0:v>
      </ns0:c>
      <ns0:c r="C4" s="1"/>
      <ns0:c r="D4" s="1"/>
      <ns0:c r="E4" s="1"/>
      <ns0:c r="F4" s="1"/>
    </ns0:row>
    <ns0:row r="5">
      <ns0:c r="A5" s="1" t="str">
        <ns0:v>보통주 가치 (백만 달러)</ns0:v>
      </ns0:c>
      <ns0:c r="B5" s="8" t="n">
        <ns0:f>B4+B34-B35</ns0:f>
        <ns0:v>1357848.3699644296</ns0:v>
      </ns0:c>
      <ns0:c r="C5" s="1"/>
      <ns0:c r="D5" s="1"/>
      <ns0:c r="E5" s="1"/>
      <ns0:c r="F5" s="1"/>
    </ns0:row>
    <ns0:row r="6">
      <ns0:c r="A6" s="1"/>
      <ns0:c r="B6" s="1"/>
      <ns0:c r="C6" s="1"/>
      <ns0:c r="D6" s="1"/>
      <ns0:c r="E6" s="1"/>
      <ns0:c r="F6" s="1"/>
    </ns0:row>
    <ns0:row r="7">
      <ns0:c r="A7" s="4" t="str">
        <ns0:v>기간별 계산 (백만 달러, 연말 현금)</ns0:v>
      </ns0:c>
      <ns0:c r="B7" s="4"/>
      <ns0:c r="C7" s="4"/>
      <ns0:c r="D7" s="4"/>
      <ns0:c r="E7" s="4"/>
      <ns0:c r="F7" s="4"/>
    </ns0:row>
    <ns0:row r="8">
      <ns0:c r="A8" s="1"/>
      <ns0:c r="B8" s="1"/>
      <ns0:c r="C8" s="1"/>
      <ns0:c r="D8" s="1"/>
      <ns0:c r="E8" s="1"/>
      <ns0:c r="F8" s="1"/>
    </ns0:row>
    <ns0:row r="9">
      <ns0:c r="A9" s="4" t="str">
        <ns0:v>항목</ns0:v>
      </ns0:c>
      <ns0:c r="B9" s="4" t="str">
        <ns0:v>1년째</ns0:v>
      </ns0:c>
      <ns0:c r="C9" s="4" t="str">
        <ns0:v>2년째</ns0:v>
      </ns0:c>
      <ns0:c r="D9" s="4" t="str">
        <ns0:v>3년째</ns0:v>
      </ns0:c>
      <ns0:c r="E9" s="4" t="str">
        <ns0:v>4년째</ns0:v>
      </ns0:c>
      <ns0:c r="F9" s="4" t="str">
        <ns0:v>5년째</ns0:v>
      </ns0:c>
    </ns0:row>
    <ns0:row r="10">
      <ns0:c r="A10" s="1" t="str">
        <ns0:v>매출</ns0:v>
      </ns0:c>
      <ns0:c r="B10" s="8" t="n">
        <ns0:f>$B$25*(1+$B$26)</ns0:f>
        <ns0:v>436969.05000000005</ns0:v>
      </ns0:c>
      <ns0:c r="C10" s="8" t="n">
        <ns0:f>B10*(1+$B$26)</ns0:f>
        <ns0:v>458817.50250000006</ns0:v>
      </ns0:c>
      <ns0:c r="D10" s="8" t="n">
        <ns0:f>C10*(1+$B$26)</ns0:f>
        <ns0:v>481758.3776250001</ns0:v>
      </ns0:c>
      <ns0:c r="E10" s="8" t="n">
        <ns0:f>D10*(1+$B$26)</ns0:f>
        <ns0:v>505846.2965062501</ns0:v>
      </ns0:c>
      <ns0:c r="F10" s="8" t="n">
        <ns0:f>E10*(1+$B$26)</ns0:f>
        <ns0:v>531138.6113315626</ns0:v>
      </ns0:c>
    </ns0:row>
    <ns0:row r="11">
      <ns0:c r="A11" s="1" t="str">
        <ns0:v>영업이익</ns0:v>
      </ns0:c>
      <ns0:c r="B11" s="8" t="n">
        <ns0:f>B10*$B$27</ns0:f>
        <ns0:v>131090.715</ns0:v>
      </ns0:c>
      <ns0:c r="C11" s="8" t="n">
        <ns0:f>C10*$B$27</ns0:f>
        <ns0:v>137645.25075</ns0:v>
      </ns0:c>
      <ns0:c r="D11" s="8" t="n">
        <ns0:f>D10*$B$27</ns0:f>
        <ns0:v>144527.5132875</ns0:v>
      </ns0:c>
      <ns0:c r="E11" s="8" t="n">
        <ns0:f>E10*$B$27</ns0:f>
        <ns0:v>151753.88895187504</ns0:v>
      </ns0:c>
      <ns0:c r="F11" s="8" t="n">
        <ns0:f>F10*$B$27</ns0:f>
        <ns0:v>159341.58339946877</ns0:v>
      </ns0:c>
    </ns0:row>
    <ns0:row r="12">
      <ns0:c r="A12" s="1" t="str">
        <ns0:v>세후 영업이익</ns0:v>
      </ns0:c>
      <ns0:c r="B12" s="8" t="n">
        <ns0:f>B11*(1-$B$28)</ns0:f>
        <ns0:v>104872.572</ns0:v>
      </ns0:c>
      <ns0:c r="C12" s="8" t="n">
        <ns0:f>C11*(1-$B$28)</ns0:f>
        <ns0:v>110116.20060000001</ns0:v>
      </ns0:c>
      <ns0:c r="D12" s="8" t="n">
        <ns0:f>D11*(1-$B$28)</ns0:f>
        <ns0:v>115622.01063000002</ns0:v>
      </ns0:c>
      <ns0:c r="E12" s="8" t="n">
        <ns0:f>E11*(1-$B$28)</ns0:f>
        <ns0:v>121403.11116150004</ns0:v>
      </ns0:c>
      <ns0:c r="F12" s="8" t="n">
        <ns0:f>F11*(1-$B$28)</ns0:f>
        <ns0:v>127473.26671957503</ns0:v>
      </ns0:c>
    </ns0:row>
    <ns0:row r="13">
      <ns0:c r="A13" s="1" t="str">
        <ns0:v>감가상각</ns0:v>
      </ns0:c>
      <ns0:c r="B13" s="8" t="n">
        <ns0:f>B10*$B$29</ns0:f>
        <ns0:v>13109.0715</ns0:v>
      </ns0:c>
      <ns0:c r="C13" s="8" t="n">
        <ns0:f>C10*$B$29</ns0:f>
        <ns0:v>13764.525075000001</ns0:v>
      </ns0:c>
      <ns0:c r="D13" s="8" t="n">
        <ns0:f>D10*$B$29</ns0:f>
        <ns0:v>14452.751328750002</ns0:v>
      </ns0:c>
      <ns0:c r="E13" s="8" t="n">
        <ns0:f>E10*$B$29</ns0:f>
        <ns0:v>15175.388895187503</ns0:v>
      </ns0:c>
      <ns0:c r="F13" s="8" t="n">
        <ns0:f>F10*$B$29</ns0:f>
        <ns0:v>15934.158339946878</ns0:v>
      </ns0:c>
    </ns0:row>
    <ns0:row r="14">
      <ns0:c r="A14" s="1" t="str">
        <ns0:v>설비투자</ns0:v>
      </ns0:c>
      <ns0:c r="B14" s="8" t="n">
        <ns0:f>B10*$B$30</ns0:f>
        <ns0:v>17478.762000000002</ns0:v>
      </ns0:c>
      <ns0:c r="C14" s="8" t="n">
        <ns0:f>C10*$B$30</ns0:f>
        <ns0:v>18352.700100000002</ns0:v>
      </ns0:c>
      <ns0:c r="D14" s="8" t="n">
        <ns0:f>D10*$B$30</ns0:f>
        <ns0:v>19270.335105000002</ns0:v>
      </ns0:c>
      <ns0:c r="E14" s="8" t="n">
        <ns0:f>E10*$B$30</ns0:f>
        <ns0:v>20233.851860250004</ns0:v>
      </ns0:c>
      <ns0:c r="F14" s="8" t="n">
        <ns0:f>F10*$B$30</ns0:f>
        <ns0:v>21245.544453262504</ns0:v>
      </ns0:c>
    </ns0:row>
    <ns0:row r="15">
      <ns0:c r="A15" s="1" t="str">
        <ns0:v>운전자본 증가</ns0:v>
      </ns0:c>
      <ns0:c r="B15" s="8" t="n">
        <ns0:f>B10*$B$31</ns0:f>
        <ns0:v>4369.690500000001</ns0:v>
      </ns0:c>
      <ns0:c r="C15" s="8" t="n">
        <ns0:f>C10*$B$31</ns0:f>
        <ns0:v>4588.1750250000005</ns0:v>
      </ns0:c>
      <ns0:c r="D15" s="8" t="n">
        <ns0:f>D10*$B$31</ns0:f>
        <ns0:v>4817.5837762500005</ns0:v>
      </ns0:c>
      <ns0:c r="E15" s="8" t="n">
        <ns0:f>E10*$B$31</ns0:f>
        <ns0:v>5058.462965062501</ns0:v>
      </ns0:c>
      <ns0:c r="F15" s="8" t="n">
        <ns0:f>F10*$B$31</ns0:f>
        <ns0:v>5311.386113315626</ns0:v>
      </ns0:c>
    </ns0:row>
    <ns0:row r="16">
      <ns0:c r="A16" s="1" t="str">
        <ns0:v>기업잉여현금</ns0:v>
      </ns0:c>
      <ns0:c r="B16" s="8" t="n">
        <ns0:f>B12+B13-B14-B15</ns0:f>
        <ns0:v>96133.191</ns0:v>
      </ns0:c>
      <ns0:c r="C16" s="8" t="n">
        <ns0:f>C12+C13-C14-C15</ns0:f>
        <ns0:v>100939.85055</ns0:v>
      </ns0:c>
      <ns0:c r="D16" s="8" t="n">
        <ns0:f>D12+D13-D14-D15</ns0:f>
        <ns0:v>105986.84307750002</ns0:v>
      </ns0:c>
      <ns0:c r="E16" s="8" t="n">
        <ns0:f>E12+E13-E14-E15</ns0:f>
        <ns0:v>111286.18523137504</ns0:v>
      </ns0:c>
      <ns0:c r="F16" s="8" t="n">
        <ns0:f>F12+F13-F14-F15</ns0:f>
        <ns0:v>116850.49449294376</ns0:v>
      </ns0:c>
    </ns0:row>
    <ns0:row r="17">
      <ns0:c r="A17" s="1" t="str">
        <ns0:v>할인계수</ns0:v>
      </ns0:c>
      <ns0:c r="B17" s="9" t="n">
        <ns0:f>1/(1+$B$32)^1</ns0:f>
        <ns0:v>0.9090909090909091</ns0:v>
      </ns0:c>
      <ns0:c r="C17" s="9" t="n">
        <ns0:f>1/(1+$B$32)^2</ns0:f>
        <ns0:v>0.8264462809917354</ns0:v>
      </ns0:c>
      <ns0:c r="D17" s="9" t="n">
        <ns0:f>1/(1+$B$32)^3</ns0:f>
        <ns0:v>0.7513148009015775</ns0:v>
      </ns0:c>
      <ns0:c r="E17" s="9" t="n">
        <ns0:f>1/(1+$B$32)^4</ns0:f>
        <ns0:v>0.6830134553650705</ns0:v>
      </ns0:c>
      <ns0:c r="F17" s="9" t="n">
        <ns0:f>1/(1+$B$32)^5</ns0:f>
        <ns0:v>0.6209213230591549</ns0:v>
      </ns0:c>
    </ns0:row>
    <ns0:row r="18">
      <ns0:c r="A18" s="1" t="str">
        <ns0:v>현금의 현재가치</ns0:v>
      </ns0:c>
      <ns0:c r="B18" s="8" t="n">
        <ns0:f>B16*B17</ns0:f>
        <ns0:v>87393.81</ns0:v>
      </ns0:c>
      <ns0:c r="C18" s="8" t="n">
        <ns0:f>C16*C17</ns0:f>
        <ns0:v>83421.36409090909</ns0:v>
      </ns0:c>
      <ns0:c r="D18" s="8" t="n">
        <ns0:f>D16*D17</ns0:f>
        <ns0:v>79629.48390495867</ns0:v>
      </ns0:c>
      <ns0:c r="E18" s="8" t="n">
        <ns0:f>E16*E17</ns0:f>
        <ns0:v>76009.96190927875</ns0:v>
      </ns0:c>
      <ns0:c r="F18" s="8" t="n">
        <ns0:f>F16*F17</ns0:f>
        <ns0:v>72554.96364067514</ns0:v>
      </ns0:c>
    </ns0:row>
    <ns0:row r="19">
      <ns0:c r="A19" s="1" t="str">
        <ns0:v>5년째 계속가치</ns0:v>
      </ns0:c>
      <ns0:c r="B19" s="8"/>
      <ns0:c r="C19" s="8"/>
      <ns0:c r="D19" s="8"/>
      <ns0:c r="E19" s="8"/>
      <ns0:c r="F19" s="8" t="n">
        <ns0:f>IF(B32&gt;B33,F16*(1+B33)/(B32-B33),NA())</ns0:f>
        <ns0:v>1489843.804785033</ns0:v>
      </ns0:c>
    </ns0:row>
    <ns0:row r="20">
      <ns0:c r="A20" s="1" t="str">
        <ns0:v>계속가치의 현재가치</ns0:v>
      </ns0:c>
      <ns0:c r="B20" s="8"/>
      <ns0:c r="C20" s="8"/>
      <ns0:c r="D20" s="8"/>
      <ns0:c r="E20" s="8"/>
      <ns0:c r="F20" s="8" t="n">
        <ns0:f>F19*F17</ns0:f>
        <ns0:v>925075.786418608</ns0:v>
      </ns0:c>
    </ns0:row>
    <ns0:row r="21">
      <ns0:c r="A21" s="1"/>
      <ns0:c r="B21" s="1"/>
      <ns0:c r="C21" s="1"/>
      <ns0:c r="D21" s="1"/>
      <ns0:c r="E21" s="1"/>
      <ns0:c r="F21" s="1"/>
    </ns0:row>
    <ns0:row r="22">
      <ns0:c r="A22" s="4" t="str">
        <ns0:v>입력값: 2025년 공시 + 설명용 가정</ns0:v>
      </ns0:c>
      <ns0:c r="B22" s="4"/>
      <ns0:c r="C22" s="4"/>
      <ns0:c r="D22" s="4"/>
      <ns0:c r="E22" s="4"/>
      <ns0:c r="F22" s="4"/>
    </ns0:row>
    <ns0:row r="23">
      <ns0:c r="A23" s="1"/>
      <ns0:c r="B23" s="1"/>
      <ns0:c r="C23" s="1"/>
      <ns0:c r="D23" s="1"/>
      <ns0:c r="E23" s="1"/>
      <ns0:c r="F23" s="1"/>
    </ns0:row>
    <ns0:row r="24">
      <ns0:c r="A24" s="1"/>
      <ns0:c r="B24" s="1"/>
      <ns0:c r="C24" s="1"/>
      <ns0:c r="D24" s="1"/>
      <ns0:c r="E24" s="1"/>
      <ns0:c r="F24" s="1"/>
    </ns0:row>
    <ns0:row r="25">
      <ns0:c r="A25" s="1" t="str">
        <ns0:v>2025 매출 (백만 달러)</ns0:v>
      </ns0:c>
      <ns0:c r="B25" s="5" t="n">
        <ns0:v>416161</ns0:v>
      </ns0:c>
      <ns0:c r="C25" s="1"/>
      <ns0:c r="D25" s="1"/>
      <ns0:c r="E25" s="1"/>
      <ns0:c r="F25" s="1"/>
    </ns0:row>
    <ns0:row r="26">
      <ns0:c r="A26" s="1" t="str">
        <ns0:v>예상 매출 증가율</ns0:v>
      </ns0:c>
      <ns0:c r="B26" s="6" t="n">
        <ns0:v>0.05</ns0:v>
      </ns0:c>
      <ns0:c r="C26" s="1"/>
      <ns0:c r="D26" s="1"/>
      <ns0:c r="E26" s="1"/>
      <ns0:c r="F26" s="1"/>
    </ns0:row>
    <ns0:row r="27">
      <ns0:c r="A27" s="1" t="str">
        <ns0:v>예상 영업이익률</ns0:v>
      </ns0:c>
      <ns0:c r="B27" s="6" t="n">
        <ns0:v>0.3</ns0:v>
      </ns0:c>
      <ns0:c r="C27" s="1"/>
      <ns0:c r="D27" s="1"/>
      <ns0:c r="E27" s="1"/>
      <ns0:c r="F27" s="1"/>
    </ns0:row>
    <ns0:row r="28">
      <ns0:c r="A28" s="1" t="str">
        <ns0:v>가정 세율</ns0:v>
      </ns0:c>
      <ns0:c r="B28" s="6" t="n">
        <ns0:v>0.2</ns0:v>
      </ns0:c>
      <ns0:c r="C28" s="1"/>
      <ns0:c r="D28" s="1"/>
      <ns0:c r="E28" s="1"/>
      <ns0:c r="F28" s="1"/>
    </ns0:row>
    <ns0:row r="29">
      <ns0:c r="A29" s="1" t="str">
        <ns0:v>감가상각 / 매출</ns0:v>
      </ns0:c>
      <ns0:c r="B29" s="6" t="n">
        <ns0:v>0.03</ns0:v>
      </ns0:c>
      <ns0:c r="C29" s="1"/>
      <ns0:c r="D29" s="1"/>
      <ns0:c r="E29" s="1"/>
      <ns0:c r="F29" s="1"/>
    </ns0:row>
    <ns0:row r="30">
      <ns0:c r="A30" s="1" t="str">
        <ns0:v>설비투자 / 매출</ns0:v>
      </ns0:c>
      <ns0:c r="B30" s="6" t="n">
        <ns0:v>0.04</ns0:v>
      </ns0:c>
      <ns0:c r="C30" s="1"/>
      <ns0:c r="D30" s="1"/>
      <ns0:c r="E30" s="1"/>
      <ns0:c r="F30" s="1"/>
    </ns0:row>
    <ns0:row r="31">
      <ns0:c r="A31" s="1" t="str">
        <ns0:v>운전자본 증가 / 매출</ns0:v>
      </ns0:c>
      <ns0:c r="B31" s="6" t="n">
        <ns0:v>0.01</ns0:v>
      </ns0:c>
      <ns0:c r="C31" s="1"/>
      <ns0:c r="D31" s="1"/>
      <ns0:c r="E31" s="1"/>
      <ns0:c r="F31" s="1"/>
    </ns0:row>
    <ns0:row r="32">
      <ns0:c r="A32" s="1" t="str">
        <ns0:v>할인율</ns0:v>
      </ns0:c>
      <ns0:c r="B32" s="6" t="n">
        <ns0:v>0.1</ns0:v>
      </ns0:c>
      <ns0:c r="C32" s="1"/>
      <ns0:c r="D32" s="1"/>
      <ns0:c r="E32" s="1"/>
      <ns0:c r="F32" s="1"/>
    </ns0:row>
    <ns0:row r="33">
      <ns0:c r="A33" s="1" t="str">
        <ns0:v>장기 성장률</ns0:v>
      </ns0:c>
      <ns0:c r="B33" s="6" t="n">
        <ns0:v>0.02</ns0:v>
      </ns0:c>
      <ns0:c r="C33" s="1"/>
      <ns0:c r="D33" s="1"/>
      <ns0:c r="E33" s="1"/>
      <ns0:c r="F33" s="1"/>
    </ns0:row>
    <ns0:row r="34">
      <ns0:c r="A34" s="1" t="str">
        <ns0:v>현금·유가증권 합계 (백만 달러)</ns0:v>
      </ns0:c>
      <ns0:c r="B34" s="5" t="n">
        <ns0:v>132420</ns0:v>
      </ns0:c>
      <ns0:c r="C34" s="1"/>
      <ns0:c r="D34" s="1"/>
      <ns0:c r="E34" s="1"/>
      <ns0:c r="F34" s="1"/>
    </ns0:row>
    <ns0:row r="35">
      <ns0:c r="A35" s="1" t="str">
        <ns0:v>단기·장기 차입금 장부가 (백만 달러)</ns0:v>
      </ns0:c>
      <ns0:c r="B35" s="5" t="n">
        <ns0:v>98657</ns0:v>
      </ns0:c>
      <ns0:c r="C35" s="1"/>
      <ns0:c r="D35" s="1"/>
      <ns0:c r="E35" s="1"/>
      <ns0:c r="F35" s="1"/>
    </ns0:row>
    <ns0:row r="36">
      <ns0:c r="A36" s="1" t="str">
        <ns0:v>기말 유통 중인 주식 (백만 주)</ns0:v>
      </ns0:c>
      <ns0:c r="B36" s="5" t="n">
        <ns0:v>14773.26</ns0:v>
      </ns0:c>
      <ns0:c r="C36" s="1"/>
      <ns0:c r="D36" s="1"/>
      <ns0:c r="E36" s="1"/>
      <ns0:c r="F36" s="1"/>
    </ns0:row>
    <ns0:row r="37">
      <ns0:c r="A37" s="1"/>
      <ns0:c r="B37" s="1"/>
      <ns0:c r="C37" s="1"/>
      <ns0:c r="D37" s="1"/>
      <ns0:c r="E37" s="1"/>
      <ns0:c r="F37" s="1"/>
    </ns0:row>
    <ns0:row r="38">
      <ns0:c r="A38" s="1" t="str">
        <ns0:v>2025년 결산일 기준의 교육용 예시입니다. 전망은 가정이며 현재 평가가 아닙니다.</ns0:v>
      </ns0:c>
      <ns0:c r="B38" s="1"/>
      <ns0:c r="C38" s="1"/>
      <ns0:c r="D38" s="1"/>
      <ns0:c r="E38" s="1"/>
      <ns0:c r="F38" s="1"/>
    </ns0:row>
    <ns0:row r="39">
      <ns0:c r="A39" s="1" t="str">
        <ns0:v>현금 전체를 가산하고 일부 채무를 장부가로 처리한 단순 모델입니다. 희석·리스 등은 별도 검토가 필요합니다.</ns0:v>
      </ns0:c>
      <ns0:c r="B39" s="1"/>
      <ns0:c r="C39" s="1"/>
      <ns0:c r="D39" s="1"/>
      <ns0:c r="E39" s="1"/>
      <ns0:c r="F39" s="1"/>
    </ns0:row>
  </ns0:sheetData>
  <ns0:pageMargins left="0.7" right="0.7" top="0.75" bottom="0.75" header="0.3" footer="0.3"/>
</ns0:worksheet>
</file>